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WORKSTATION_3\2021\Hajdúsámson belvíz - Kotrás\"/>
    </mc:Choice>
  </mc:AlternateContent>
  <bookViews>
    <workbookView xWindow="0" yWindow="0" windowWidth="28800" windowHeight="11745"/>
  </bookViews>
  <sheets>
    <sheet name="00-TOP_ÉNGY" sheetId="2" r:id="rId1"/>
    <sheet name="01-TOP_ÉNGY" sheetId="1" r:id="rId2"/>
  </sheets>
  <definedNames>
    <definedName name="_xlnm.Print_Titles" localSheetId="1">'01-TOP_ÉNGY'!$1:$1</definedName>
    <definedName name="_xlnm.Print_Area" localSheetId="1">'01-TOP_ÉNGY'!$A$1:$H$54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H34" i="1" s="1"/>
  <c r="C33" i="1"/>
  <c r="C10" i="1"/>
  <c r="G34" i="1" l="1"/>
  <c r="D9" i="2"/>
  <c r="C9" i="2"/>
  <c r="B10" i="2"/>
  <c r="B11" i="2"/>
  <c r="B12" i="2"/>
  <c r="B13" i="2"/>
  <c r="B14" i="2"/>
  <c r="B15" i="2"/>
  <c r="B16" i="2"/>
  <c r="B17" i="2"/>
  <c r="A17" i="2"/>
  <c r="A16" i="2"/>
  <c r="A15" i="2"/>
  <c r="A14" i="2"/>
  <c r="A13" i="2"/>
  <c r="A12" i="2"/>
  <c r="A11" i="2"/>
  <c r="A10" i="2"/>
  <c r="H3" i="1"/>
  <c r="G3" i="1"/>
  <c r="H53" i="1"/>
  <c r="G53" i="1"/>
  <c r="H54" i="1"/>
  <c r="G54" i="1"/>
  <c r="G38" i="1"/>
  <c r="H38" i="1"/>
  <c r="G39" i="1"/>
  <c r="H39" i="1"/>
  <c r="G41" i="1"/>
  <c r="C15" i="2" s="1"/>
  <c r="H41" i="1"/>
  <c r="D15" i="2" s="1"/>
  <c r="G42" i="1"/>
  <c r="H42" i="1"/>
  <c r="G45" i="1"/>
  <c r="H45" i="1"/>
  <c r="G46" i="1"/>
  <c r="H46" i="1"/>
  <c r="G47" i="1"/>
  <c r="H47" i="1"/>
  <c r="G48" i="1"/>
  <c r="H48" i="1"/>
  <c r="G49" i="1"/>
  <c r="H49" i="1"/>
  <c r="G50" i="1"/>
  <c r="H50" i="1"/>
  <c r="H37" i="1"/>
  <c r="G37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G22" i="1"/>
  <c r="H22" i="1"/>
  <c r="G21" i="1"/>
  <c r="H21" i="1"/>
  <c r="G20" i="1"/>
  <c r="H20" i="1"/>
  <c r="H19" i="1"/>
  <c r="G19" i="1"/>
  <c r="G14" i="1"/>
  <c r="H14" i="1"/>
  <c r="G15" i="1"/>
  <c r="H15" i="1"/>
  <c r="G16" i="1"/>
  <c r="H16" i="1"/>
  <c r="G13" i="1"/>
  <c r="H13" i="1"/>
  <c r="G10" i="1"/>
  <c r="H10" i="1"/>
  <c r="G11" i="1"/>
  <c r="H11" i="1"/>
  <c r="G12" i="1"/>
  <c r="H12" i="1"/>
  <c r="H18" i="1" l="1"/>
  <c r="G36" i="1"/>
  <c r="C14" i="2" s="1"/>
  <c r="H44" i="1"/>
  <c r="D16" i="2" s="1"/>
  <c r="G44" i="1"/>
  <c r="C16" i="2" s="1"/>
  <c r="G18" i="1"/>
  <c r="C13" i="2" s="1"/>
  <c r="D13" i="2"/>
  <c r="H9" i="1"/>
  <c r="D12" i="2" s="1"/>
  <c r="G9" i="1"/>
  <c r="C12" i="2" s="1"/>
  <c r="H52" i="1"/>
  <c r="D17" i="2" s="1"/>
  <c r="G52" i="1"/>
  <c r="C17" i="2" s="1"/>
  <c r="H36" i="1"/>
  <c r="D14" i="2" s="1"/>
  <c r="G7" i="1"/>
  <c r="G6" i="1" s="1"/>
  <c r="C11" i="2" s="1"/>
  <c r="H7" i="1"/>
  <c r="H6" i="1" s="1"/>
  <c r="D11" i="2" s="1"/>
  <c r="H4" i="1"/>
  <c r="H2" i="1" s="1"/>
  <c r="D10" i="2" s="1"/>
  <c r="G4" i="1"/>
  <c r="G2" i="1" s="1"/>
  <c r="C10" i="2" s="1"/>
  <c r="D18" i="2" l="1"/>
  <c r="C18" i="2"/>
  <c r="C19" i="2" l="1"/>
  <c r="C20" i="2" l="1"/>
  <c r="C21" i="2" s="1"/>
</calcChain>
</file>

<file path=xl/sharedStrings.xml><?xml version="1.0" encoding="utf-8"?>
<sst xmlns="http://schemas.openxmlformats.org/spreadsheetml/2006/main" count="100" uniqueCount="69">
  <si>
    <t>Felvonulási létesítmények</t>
  </si>
  <si>
    <t>Víztelenítés</t>
  </si>
  <si>
    <t>mennyiség</t>
  </si>
  <si>
    <t>mennyiség egység</t>
  </si>
  <si>
    <t>anyag</t>
  </si>
  <si>
    <t>díj</t>
  </si>
  <si>
    <t>anyag összesen</t>
  </si>
  <si>
    <t>díj összesen</t>
  </si>
  <si>
    <t>m2</t>
  </si>
  <si>
    <t>db</t>
  </si>
  <si>
    <t>óra</t>
  </si>
  <si>
    <t>Költségtérítések</t>
  </si>
  <si>
    <t>Irtás, föld- és sziklamunka</t>
  </si>
  <si>
    <t>Helyszíni beton és vasbeton munkák</t>
  </si>
  <si>
    <t>m3</t>
  </si>
  <si>
    <t>Felületképzés</t>
  </si>
  <si>
    <t>Közmű csatornaépítés</t>
  </si>
  <si>
    <t>Előkészítő és egyéb munkák</t>
  </si>
  <si>
    <t>hó</t>
  </si>
  <si>
    <t xml:space="preserve">ÉNGY kód: 14-002-0010505
Kód: 14-002-002.1.1
Verzió: 2021-1
Keverékek és ideiglenes segédszerkezetek
Víztelenítés
Nyíltvíztartás
Nyíltvíztartásnál
helyszínentartás,
0-500 liter/perc teljesítményű szivattyúval
</t>
  </si>
  <si>
    <t xml:space="preserve">ÉNGY kód: 19-010-2244280
Kód: 19-010-001.1.4.3
Verzió: 2021-1
Keverékek és ideiglenes segédszerkezetek
Költségtérítés
Építményre vonatkozó költségtérítések
Általános teendők
tervezési és előkészítési szakaszban,
területhasználati díjak,
föld- és törmeléklerakóhely hatósági díja
</t>
  </si>
  <si>
    <t>t</t>
  </si>
  <si>
    <t xml:space="preserve">ÉNGY kód: 31-011-0036734
Kód: 31-011-001.2-0130810
Verzió: 2021-1
Építőmesteri munkák
Helyszíni beton és vasbeton munkák
Függőleges szerkezetek betonozása
Betonfal készítése kézi erővel,XN(H), X0b(H), X0v(H) környezeti osztályú,kissé képlékeny vagy képlékeny konzisztenciájú betonból,
25-50 cm vastagság között
C20/25 - X0b(H) - 32 - F3 - CEM 52,5, m = 7,2 finomsági modulussal
</t>
  </si>
  <si>
    <t xml:space="preserve">ÉNGY kód: 31-000-0034260
Kód: 31-000-002.2.2
Verzió: 2021-1
Építőmesteri munkák
Helyszíni beton és vasbeton munkák
Bontási munkák
Vasbeton fal bontása,
15-25 cm vastagság között,
C20/25 - C25/30 betonminőség között
</t>
  </si>
  <si>
    <t xml:space="preserve">ÉNGY kód: 31-001-1236700
Kód: 31-001-001.2.1-0220955
Verzió: 2021-1
Építőmesteri munkák
Helyszíni beton és vasbeton munkák
Betonacél-szerelés
Betonacél helyszíni szerelése függőleges vagy vízszintes tartószerkezetbe,
bordás betonacélból,
4-11 mm átmérő között
hidegen húzott bordás betonacél, 6 m-es szálban, B500A (BHB55.50) 8 mm
</t>
  </si>
  <si>
    <t>m</t>
  </si>
  <si>
    <t xml:space="preserve">ÉNGY kód: 53-000-0599111
Kód: 53-000-001.1.3
Verzió: 2021-1
Közmű és vízépítési munkák
Közmű csatornaépítés
Bontási munkák
Előregyártott csőelemekből készített csatornatörmelékre bontása,
tokos vagy talpas betoncső
60 cm átmérő fölött
</t>
  </si>
  <si>
    <t xml:space="preserve">ÉNGY kód: 47-013-0479602
Kód: 47-013-015.1.2.1.4-0213614
Verzió: 2021-1
Szakipari munkák
Felületképzés (festés, mázolás, tapétázás, korrózióvédelem)
Homlokzatfestések
Diszperziós festések,
akril kötőanyagú vizes-diszperziós,fehér vagy színes homlokzatfestés,megfelelően előkészített ásványi alapfelületen vagy meglévő jól tapadó festékrétegen,
beton felületen, két rétegben,
egy vagy több színben,
tagolt durva felületen
 betonfesték, betonfelület-védelem, RAL színskála szerinti színekben, 
</t>
  </si>
  <si>
    <t xml:space="preserve">ÉNGY kód: 53-001-0599626
Kód: 53-001-003.1.1.4-0640065
Verzió: 2021-1
Közmű és vízépítési munkák
Közmű csatornaépítés
Csatornaépítés
Körszelvényű, tokos-talpas betoncső beépítése
gumigyűrűs kötéssel,
2,00 m hosszú előregyártott betoncsövekből,
belső csőátmérő: 80 cm
integrált gumigyűrűs tömítéssel,
</t>
  </si>
  <si>
    <t xml:space="preserve">ÉNGY kód: 53-101-1694251
Kód: 53-101-009.3.1-0720010
Verzió: 2021-1
Közmű és vízépítési munkák
Közmű csatornaépítés
Kőmű és rézsűburkolat készítése, egyéb vízépítési munkák
Hézagkiképzések;
Betonszerkezetek hézagkiöntése,
előregyártott betonelemeknél cementhabarccsal
Hézagkiöntő cementhabarcs CEM I 32,5, CEM II 32,5 típusú cementtel,
</t>
  </si>
  <si>
    <t xml:space="preserve">ÉNGY kód: M68-001-0694231
Kód: M68-001-006.2.10
Verzió: 2021-1
Közlekedés építési munkák
Útpályatartozékok építése
Előkészítő és egyéb munkák
Közúti beton, vasbeton úttartozékok bontása,
földmunkával, I-IV. oszt. talajban,
korlátoszlop
</t>
  </si>
  <si>
    <t xml:space="preserve">ÉNGY kód: 68-004-2343554
Kód: 68-004-012.1-0020372
Verzió: 2021-1
Közlekedés építési munkák
Útpályatartozékok építése
Úttartozékok
Közúti acél vezetőkorlát,végkiképzés készítése, betontömbös lehorgonyzássalföldmunkával, I-IV. oszt. talajban, horganyzott,
4,00 m-es korlátelemből
Közúti acél vezetőkorlát elem, 4 m-es, lefuttató elemmel
</t>
  </si>
  <si>
    <t>Megnevezés</t>
  </si>
  <si>
    <t>Mindösszesen (nettó):</t>
  </si>
  <si>
    <t>Munkanem összes áfa (27%):</t>
  </si>
  <si>
    <t>Munkanem összesen (nettó):</t>
  </si>
  <si>
    <t>Munkanem összesen (bruttó):</t>
  </si>
  <si>
    <t>Készült: MVH Építési Norma Gyüjtemény alapján</t>
  </si>
  <si>
    <t>Hajdúsámson belvízeelvezető csatornák kotrási terve</t>
  </si>
  <si>
    <t>Csatornák:</t>
  </si>
  <si>
    <t>H</t>
  </si>
  <si>
    <r>
      <t xml:space="preserve">ÉNGY kód: 19-010-2244280
Kód: M19-010-001.1.4.4
Verzió: 2021-1
Keverékek és ideiglenes segédszerkezetek
Költségtérítés
Építményre vonatkozó költségtérítések
Általános teendők
tervezési és előkészítési szakaszban,
</t>
    </r>
    <r>
      <rPr>
        <b/>
        <i/>
        <u/>
        <sz val="10"/>
        <color rgb="FF333333"/>
        <rFont val="Arial"/>
        <family val="2"/>
        <charset val="238"/>
      </rPr>
      <t>közmű üzemeltetők szakfelügyeleti díja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</si>
  <si>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12-011-2051476
Kód: 12-011-001.1-0025001
Verzió: 2021-1
Keverékek és ideiglenes segédszerkezetek
Felvonulási létesítmények
Mobil WC bérleti díj
Mobil WC bérleti díj elszámolása,
szállítással, heti karbantartással
</t>
    </r>
    <r>
      <rPr>
        <b/>
        <i/>
        <sz val="10"/>
        <color rgb="FF333333"/>
        <rFont val="Arial"/>
        <family val="2"/>
        <charset val="238"/>
      </rPr>
      <t xml:space="preserve">Mobil W.C. bérleti díj/hó 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</si>
  <si>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M12-006
Kód: M12-006-001-0451000
Verzió: 2021-1
Keverékek és ideiglenes segédszerkezetek
Felvonulási létesítmények
Munkahelyi berendezések
KRESZ-tábla szerelése, elhelyezése földmunkával,I-IV. osztályú talajba
</t>
    </r>
    <r>
      <rPr>
        <b/>
        <i/>
        <sz val="10"/>
        <color rgb="FF333333"/>
        <rFont val="Arial"/>
        <family val="2"/>
        <charset val="238"/>
      </rPr>
      <t>Alumínium tilalmi jelzőtábla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</si>
  <si>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19-010-2244263
Kód: 19-010-001.1.4.1
Verzió: 2021-1
Keverékek és ideiglenes segédszerkezetek
Költségtérítés
Építményre vonatkozó költségtérítések
Általános teendők
tervezési és előkészítési szakaszban,
</t>
    </r>
    <r>
      <rPr>
        <b/>
        <i/>
        <sz val="10"/>
        <color rgb="FF333333"/>
        <rFont val="Arial"/>
        <family val="2"/>
        <charset val="238"/>
      </rPr>
      <t>területhasználati díjak,
közterületek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</si>
  <si>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19-010-2244275
Kód: 19-010-001.1.4.2
Verzió: 2021-1
Keverékek és ideiglenes segédszerkezetek
Költségtérítés
Építményre vonatkozó költségtérítések
Általános teendők
tervezési és előkészítési szakaszban,
</t>
    </r>
    <r>
      <rPr>
        <b/>
        <i/>
        <sz val="10"/>
        <color rgb="FF333333"/>
        <rFont val="Arial"/>
        <family val="2"/>
        <charset val="238"/>
      </rPr>
      <t>területhasználati díjak,
bérelt (magán) területek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</si>
  <si>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19-010-2244302
Kód: 19-010-001.21.1
Verzió: 2021-1
Keverékek és ideiglenes segédszerkezetek
Költségtérítés
Építményre vonatkozó költségtérítések
Általános teendők
befejezés szakaszában,
</t>
    </r>
    <r>
      <rPr>
        <b/>
        <i/>
        <sz val="10"/>
        <color rgb="FF333333"/>
        <rFont val="Arial"/>
        <family val="2"/>
        <charset val="238"/>
      </rPr>
      <t xml:space="preserve">átadás - átvétel, jegyzőkönyv elkészítése  </t>
    </r>
    <r>
      <rPr>
        <sz val="10"/>
        <color rgb="FF333333"/>
        <rFont val="Arial"/>
        <family val="2"/>
        <charset val="238"/>
      </rPr>
      <t xml:space="preserve">
                      </t>
    </r>
  </si>
  <si>
    <r>
      <t xml:space="preserve">ÉNGY kód: 19-010-2244314
Kód: 19-010-001.21.2
Verzió: 2021-1
Keverékek és ideiglenes segédszerkezetek
Költségtérítés
Építményre vonatkozó költségtérítések
Általános teendők
befejezés szakaszában,
</t>
    </r>
    <r>
      <rPr>
        <b/>
        <i/>
        <sz val="10"/>
        <color rgb="FF333333"/>
        <rFont val="Arial"/>
        <family val="2"/>
        <charset val="238"/>
      </rPr>
      <t xml:space="preserve">megvalósulási tervdokumentáció elkészítése  </t>
    </r>
    <r>
      <rPr>
        <sz val="10"/>
        <color rgb="FF333333"/>
        <rFont val="Arial"/>
        <family val="2"/>
        <charset val="238"/>
      </rPr>
      <t xml:space="preserve">
                      </t>
    </r>
  </si>
  <si>
    <r>
      <t xml:space="preserve">ÉNGY kód: 21-001-0013360
Kód: 21-001-001.2.1
Verzió: 2021-1
Alépítményi munkák
Irtás, föld- és sziklamunka
Irtás, parkosítás
</t>
    </r>
    <r>
      <rPr>
        <b/>
        <i/>
        <sz val="10"/>
        <color rgb="FF333333"/>
        <rFont val="Arial"/>
        <family val="2"/>
        <charset val="238"/>
      </rPr>
      <t>Egyes fák kitermelése tuskóirtással,legallyazással és darabolással, kézi szerszámokkal,
III. oszt. talajban,</t>
    </r>
    <r>
      <rPr>
        <sz val="10"/>
        <color rgb="FF333333"/>
        <rFont val="Arial"/>
        <family val="2"/>
        <charset val="238"/>
      </rPr>
      <t xml:space="preserve">
</t>
    </r>
    <r>
      <rPr>
        <b/>
        <i/>
        <sz val="10"/>
        <color rgb="FF333333"/>
        <rFont val="Arial"/>
        <family val="2"/>
        <charset val="238"/>
      </rPr>
      <t>törzsátmérő: 10-20 cm között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</si>
  <si>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21-001-0013372
Kód: 21-001-001.2.2
Verzió: 2021-1
Alépítményi munkák
Irtás, föld- és sziklamunka
Irtás, parkosítás
</t>
    </r>
    <r>
      <rPr>
        <b/>
        <i/>
        <sz val="10"/>
        <color rgb="FF333333"/>
        <rFont val="Arial"/>
        <family val="2"/>
        <charset val="238"/>
      </rPr>
      <t>Egyes fák kitermelése tuskóirtással,legallyazással és darabolással, kézi szerszámokkal,
III. oszt. talajban,
törzsátmérő: 21-40 cm között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</si>
  <si>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21-001-0013653
Kód: 21-001-006.1
Verzió: 2021-1
Alépítményi munkák
Irtás, föld- és sziklamunka
Irtás, parkosítás
</t>
    </r>
    <r>
      <rPr>
        <b/>
        <i/>
        <sz val="10"/>
        <color rgb="FF333333"/>
        <rFont val="Arial"/>
        <family val="2"/>
        <charset val="238"/>
      </rPr>
      <t>Bozót- és cserjeirtás,
tövek átmérője 4 cm-ig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</si>
  <si>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21-001-0013665
Kód: 21-001-006.2
Verzió: 2021-1
Alépítményi munkák
Irtás, föld- és sziklamunka
Irtás, parkosítás
</t>
    </r>
    <r>
      <rPr>
        <b/>
        <i/>
        <sz val="10"/>
        <color rgb="FF333333"/>
        <rFont val="Arial"/>
        <family val="2"/>
        <charset val="238"/>
      </rPr>
      <t>Bozót- és cserjeirtás,
tövek átmérője 4,1-10,0 cm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</si>
  <si>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21-001-0014360
Kód: 21-001-013.3.1-0631101
Verzió: 2021-1
Alépítményi munkák
Irtás, föld- és sziklamunka
Irtás, parkosítás
</t>
    </r>
    <r>
      <rPr>
        <b/>
        <i/>
        <sz val="10"/>
        <color rgb="FF333333"/>
        <rFont val="Arial"/>
        <family val="2"/>
        <charset val="238"/>
      </rPr>
      <t>Füvesítés
20%-nál nagyobb rézsűn,
...dkg/m2-"A" minőségű fűmagkeverékkel
 40-50 dkg/10 m2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</si>
  <si>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21-001-1672073
Kód: 21-001-021.3.1
Verzió: 2021-1
Alépítményi munkák
Irtás, föld- és sziklamunka
Irtás, parkosítás
</t>
    </r>
    <r>
      <rPr>
        <b/>
        <i/>
        <sz val="10"/>
        <color rgb="FF333333"/>
        <rFont val="Arial"/>
        <family val="2"/>
        <charset val="238"/>
      </rPr>
      <t>Gazkaszálás
csatorna vagy vízfolyás meder rézsűjén,
kézi erővel</t>
    </r>
  </si>
  <si>
    <r>
      <t xml:space="preserve">ÉNGY kód: 21-003-0014683
Kód: 21-003-002.1.2
Verzió: 2021-1
Alépítményi munkák
Irtás, föld- és sziklamunka
</t>
    </r>
    <r>
      <rPr>
        <b/>
        <i/>
        <sz val="10"/>
        <color rgb="FF333333"/>
        <rFont val="Arial"/>
        <family val="2"/>
        <charset val="238"/>
      </rPr>
      <t>Munkagödör és munkaárok készítése
Közmű feltárása
kézi erővel,
talajosztály: III.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</si>
  <si>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21-004-0015760
Kód: 21-004-008.2.1
Verzió: 2021-1
Alépítményi munkák
Irtás, föld- és sziklamunka
Alakító földmunka
</t>
    </r>
    <r>
      <rPr>
        <b/>
        <i/>
        <sz val="10"/>
        <color rgb="FF333333"/>
        <rFont val="Arial"/>
        <family val="2"/>
        <charset val="238"/>
      </rPr>
      <t>Rézsűképzésa kikerülő föld szállítóeszközre való felrakásával,gépi erővel, kiegészítő kézi munkával,
töltésrézsűn,
bármely talajban (túltöltés: átlag 50 cm vastag)</t>
    </r>
  </si>
  <si>
    <r>
      <t xml:space="preserve">ÉNGY kód: 21-010-0016346
Kód: 21-010-002.1.1
Verzió: 2021-1
Alépítményi munkák
Irtás, föld- és sziklamunka
Iszapkitermelés, jászolgátépítés
</t>
    </r>
    <r>
      <rPr>
        <b/>
        <i/>
        <sz val="10"/>
        <color rgb="FF333333"/>
        <rFont val="Arial"/>
        <family val="2"/>
        <charset val="238"/>
      </rPr>
      <t>Iszapkitermelésmunkaárokból, munkagödörből vagy építményből,az anyag 10 m-en belüli mozgatásával,
kézi erővel,
2,0 m mélységig</t>
    </r>
  </si>
  <si>
    <r>
      <t xml:space="preserve">ÉNGY kód: 21-010-1672185
Kód: 21-010-030.1.2.1
Verzió: 2021-1
Alépítményi munkák
Irtás, föld- és sziklamunka
Iszapkitermelés, jászolgátépítés
</t>
    </r>
    <r>
      <rPr>
        <b/>
        <i/>
        <sz val="10"/>
        <color rgb="FF333333"/>
        <rFont val="Arial"/>
        <family val="2"/>
        <charset val="238"/>
      </rPr>
      <t>Műtárgyak iszaptalanítása (száraz föld kitermelése)
kézi erővel,
0,61-1,00 m átmérő között, 8 m hosszig,
30%-os föld lerakódásnál</t>
    </r>
  </si>
  <si>
    <r>
      <t xml:space="preserve">ÉNGY kód: 21-010-1672265
Kód: 21-010-030.2.2.1
Verzió: 2021-1
Alépítményi munkák
Irtás, föld- és sziklamunka
Iszapkitermelés, jászolgátépítés
</t>
    </r>
    <r>
      <rPr>
        <b/>
        <i/>
        <sz val="10"/>
        <color rgb="FF333333"/>
        <rFont val="Arial"/>
        <family val="2"/>
        <charset val="238"/>
      </rPr>
      <t>Műtárgyak iszaptalanítása (száraz föld kitermelése)
gépi erővel,
0,61-1,00 m átmérő között, 15 m hosszig,
30%-os föld lerakódásnál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</si>
  <si>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21-010-1672304
Kód: 21-010-031.1.2
Verzió: 2021-1
Alépítményi munkák
Irtás, föld- és sziklamunka
Iszapkitermelés, jászolgátépítés
</t>
    </r>
    <r>
      <rPr>
        <b/>
        <i/>
        <sz val="10"/>
        <color rgb="FF333333"/>
        <rFont val="Arial"/>
        <family val="2"/>
        <charset val="238"/>
      </rPr>
      <t>Meglévő csatorna bővítése, iszaptalanítása,
gépi erővel,
1,1-6,0 m2 szelvényterület között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</si>
  <si>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21-011-0016406
Kód: 21-011-001.2.1
Verzió: 2021-1
Alépítményi munkák
Irtás, föld- és sziklamunka
Kiegészítő tevékenységek
</t>
    </r>
    <r>
      <rPr>
        <i/>
        <sz val="10"/>
        <color rgb="FF333333"/>
        <rFont val="Arial"/>
        <family val="2"/>
        <charset val="238"/>
      </rPr>
      <t>Fejtett föld felrakása szállítóeszközre,
géppel,
talajosztály I-IV.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</si>
  <si>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19-010-2244195
Kód: 19-010-001.11.1.4
Verzió: 2021-1
Keverékek és ideiglenes segédszerkezetek
Költségtérítés
Építményre vonatkozó költségtérítések
Általános teendők
</t>
    </r>
    <r>
      <rPr>
        <b/>
        <i/>
        <sz val="10"/>
        <color rgb="FF333333"/>
        <rFont val="Arial"/>
        <family val="2"/>
        <charset val="238"/>
      </rPr>
      <t xml:space="preserve">megvalósulás szakaszában,
telekhatár kitűzések és ellenőrző mérések, </t>
    </r>
  </si>
  <si>
    <r>
      <t xml:space="preserve">ÉNGY kód: 21-011-0016813
Kód: 21-011-011.8
Verzió: 2021-1
Alépítményi munkák
Irtás, föld- és sziklamunka
Kiegészítő tevékenységek
</t>
    </r>
    <r>
      <rPr>
        <b/>
        <i/>
        <sz val="10"/>
        <color rgb="FF333333"/>
        <rFont val="Arial"/>
        <family val="2"/>
        <charset val="238"/>
      </rPr>
      <t>Építési törmelék konténeres elszállítása, lerakása,lerakóhelyi díjjal,
12,0 m3-es konténerbe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</si>
  <si>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M21-011
Kód: M21-011-011.9
Verzió: 2021-1
Alépítményi munkák
Irtás, föld- és sziklamunka
Kiegészítő tevékenységek
</t>
    </r>
    <r>
      <rPr>
        <b/>
        <i/>
        <sz val="10"/>
        <color rgb="FF333333"/>
        <rFont val="Arial"/>
        <family val="2"/>
        <charset val="238"/>
      </rPr>
      <t>Kiszoruló föld elszállítása, lerakása,lerakóhelyi díjjal,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</si>
  <si>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21-003-0015373
Kód: 21-003-011.2.1
Verzió: 2021-1
Alépítményi munkák
Irtás, föld- és sziklamunka
Munkagödör és munkaárok készítése
</t>
    </r>
    <r>
      <rPr>
        <b/>
        <i/>
        <sz val="10"/>
        <color rgb="FF333333"/>
        <rFont val="Arial"/>
        <family val="2"/>
        <charset val="238"/>
      </rPr>
      <t>Földvisszatöltés munkagödörbe vagy munkaárokba,tömörítés nélkül, réteges elterítéssel,I-IV. osztályú talajban,
gépi erővel, az anyag súlypontja 10,0 m-en belül,
a vezetéket (műtárgyat) környező 50 cm-en túli szelvényrészben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</si>
  <si>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53-051-0631256
Kód: M53-051-004.4
Verzió: 2021-1
Közmű és vízépítési munkák
Közmű csatornaépítés
Felszíni vízelvezetés, árok- és mederburkoló elemek
</t>
    </r>
    <r>
      <rPr>
        <b/>
        <i/>
        <sz val="10"/>
        <color rgb="FF333333"/>
        <rFont val="Arial"/>
        <family val="2"/>
        <charset val="238"/>
      </rPr>
      <t xml:space="preserve">Kapubejáró alatti csőátereszt lezáró előregyártott vasbeton végfal, javítása
</t>
    </r>
  </si>
  <si>
    <r>
      <t xml:space="preserve">ÉNGY kód: 53-101-1693091
Kód: 53-101-005.1.2.1-0120015
Verzió: 2021-1
Közmű és vízépítési munkák
Közmű csatornaépítés
Kőmű és rézsűburkolat készítése, egyéb vízépítési munkák
</t>
    </r>
    <r>
      <rPr>
        <b/>
        <i/>
        <sz val="10"/>
        <color rgb="FF333333"/>
        <rFont val="Arial"/>
        <family val="2"/>
        <charset val="238"/>
      </rPr>
      <t>Ágyazatok készítése
előre elkészített tükörben,
rézsűburkolatok alá,
osztályozott homokból vagy homokos kavicsból
Homokos kavics</t>
    </r>
    <r>
      <rPr>
        <sz val="10"/>
        <color rgb="FF333333"/>
        <rFont val="Arial"/>
        <family val="2"/>
        <charset val="238"/>
      </rPr>
      <t xml:space="preserve">
</t>
    </r>
  </si>
  <si>
    <r>
      <t xml:space="preserve">ÉNGY kód: 53-101-1693440
Kód: 53-101-006.2.1.1.2-0612134
Verzió: 2021-1
Közmű és vízépítési munkák
Közmű csatornaépítés
Kőmű és rézsűburkolat készítése, egyéb vízépítési munkák
Rézsű- és mederburkolat;
</t>
    </r>
    <r>
      <rPr>
        <b/>
        <i/>
        <sz val="10"/>
        <color rgb="FF333333"/>
        <rFont val="Arial"/>
        <family val="2"/>
        <charset val="238"/>
      </rPr>
      <t>Burkolat készítése
előregyártott mederlapokból,
hézagolás nélkül, kész ágyazatra betonba rakva,
burkolatvastagság: 10 cm
Mederlap 40/60/10 cm</t>
    </r>
    <r>
      <rPr>
        <sz val="10"/>
        <color rgb="FF333333"/>
        <rFont val="Arial"/>
        <family val="2"/>
        <charset val="238"/>
      </rPr>
      <t xml:space="preserve">
</t>
    </r>
  </si>
  <si>
    <t>Debrecen, 2021.01.27.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</si>
</sst>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rgb="FF333333"/>
      <name val="Arial"/>
      <family val="2"/>
      <charset val="238"/>
    </font>
    <font>
      <b/>
      <i/>
      <sz val="10"/>
      <color rgb="FF333333"/>
      <name val="Arial"/>
      <family val="2"/>
      <charset val="238"/>
    </font>
    <font>
      <b/>
      <i/>
      <u/>
      <sz val="10"/>
      <color rgb="FF333333"/>
      <name val="Arial"/>
      <family val="2"/>
      <charset val="238"/>
    </font>
    <font>
      <b/>
      <i/>
      <u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0" fillId="0" borderId="1" xfId="0" applyBorder="1"/>
    <xf numFmtId="0" fontId="3" fillId="0" borderId="1" xfId="0" applyFont="1" applyBorder="1" applyAlignment="1">
      <alignment wrapText="1"/>
    </xf>
    <xf numFmtId="3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0" fontId="5" fillId="0" borderId="0" xfId="0" applyFont="1"/>
    <xf numFmtId="164" fontId="5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0" fillId="0" borderId="2" xfId="0" applyBorder="1"/>
    <xf numFmtId="0" fontId="3" fillId="0" borderId="2" xfId="0" applyFont="1" applyBorder="1" applyAlignment="1">
      <alignment horizontal="left" vertical="center" wrapText="1"/>
    </xf>
    <xf numFmtId="3" fontId="0" fillId="0" borderId="2" xfId="0" applyNumberFormat="1" applyBorder="1"/>
    <xf numFmtId="49" fontId="0" fillId="0" borderId="2" xfId="0" applyNumberFormat="1" applyBorder="1"/>
    <xf numFmtId="164" fontId="0" fillId="0" borderId="2" xfId="0" applyNumberFormat="1" applyBorder="1"/>
    <xf numFmtId="0" fontId="1" fillId="4" borderId="0" xfId="0" applyFont="1" applyFill="1"/>
    <xf numFmtId="164" fontId="0" fillId="4" borderId="1" xfId="0" applyNumberFormat="1" applyFill="1" applyBorder="1"/>
    <xf numFmtId="164" fontId="0" fillId="4" borderId="2" xfId="0" applyNumberFormat="1" applyFill="1" applyBorder="1"/>
    <xf numFmtId="164" fontId="0" fillId="4" borderId="0" xfId="0" applyNumberFormat="1" applyFill="1"/>
    <xf numFmtId="164" fontId="1" fillId="4" borderId="0" xfId="0" applyNumberFormat="1" applyFont="1" applyFill="1"/>
    <xf numFmtId="0" fontId="0" fillId="4" borderId="0" xfId="0" applyFill="1"/>
    <xf numFmtId="0" fontId="1" fillId="2" borderId="0" xfId="0" applyFont="1" applyFill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7" fillId="3" borderId="0" xfId="0" applyFont="1" applyFill="1"/>
    <xf numFmtId="164" fontId="7" fillId="3" borderId="0" xfId="0" applyNumberFormat="1" applyFont="1" applyFill="1"/>
    <xf numFmtId="0" fontId="8" fillId="0" borderId="0" xfId="0" applyFont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9" fillId="0" borderId="2" xfId="0" applyNumberFormat="1" applyFont="1" applyBorder="1"/>
    <xf numFmtId="164" fontId="0" fillId="4" borderId="0" xfId="0" applyNumberFormat="1" applyFill="1" applyBorder="1"/>
    <xf numFmtId="3" fontId="13" fillId="0" borderId="2" xfId="0" applyNumberFormat="1" applyFont="1" applyFill="1" applyBorder="1"/>
    <xf numFmtId="3" fontId="14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topLeftCell="A13" workbookViewId="0">
      <selection activeCell="B26" sqref="B26"/>
    </sheetView>
  </sheetViews>
  <sheetFormatPr defaultRowHeight="15" x14ac:dyDescent="0.25"/>
  <cols>
    <col min="1" max="1" width="4.5703125" customWidth="1"/>
    <col min="2" max="2" width="48.140625" customWidth="1"/>
    <col min="3" max="4" width="17.42578125" style="6" customWidth="1"/>
  </cols>
  <sheetData>
    <row r="2" spans="1:4" s="48" customFormat="1" ht="23.25" customHeight="1" x14ac:dyDescent="0.3">
      <c r="B2" s="48" t="s">
        <v>38</v>
      </c>
      <c r="C2" s="49"/>
      <c r="D2" s="49"/>
    </row>
    <row r="4" spans="1:4" x14ac:dyDescent="0.25">
      <c r="B4" t="s">
        <v>39</v>
      </c>
      <c r="C4" s="6" t="s">
        <v>40</v>
      </c>
    </row>
    <row r="7" spans="1:4" s="17" customFormat="1" x14ac:dyDescent="0.25">
      <c r="B7" s="17" t="s">
        <v>37</v>
      </c>
      <c r="C7" s="18"/>
      <c r="D7" s="18"/>
    </row>
    <row r="9" spans="1:4" s="41" customFormat="1" ht="20.25" customHeight="1" x14ac:dyDescent="0.25">
      <c r="B9" s="41" t="s">
        <v>32</v>
      </c>
      <c r="C9" s="43" t="str">
        <f>'01-TOP_ÉNGY'!G1</f>
        <v>anyag összesen</v>
      </c>
      <c r="D9" s="43" t="str">
        <f>'01-TOP_ÉNGY'!H1</f>
        <v>díj összesen</v>
      </c>
    </row>
    <row r="10" spans="1:4" ht="20.25" customHeight="1" x14ac:dyDescent="0.25">
      <c r="A10" s="20">
        <f>'01-TOP_ÉNGY'!A2</f>
        <v>12</v>
      </c>
      <c r="B10" s="20" t="str">
        <f>'01-TOP_ÉNGY'!B2</f>
        <v>Felvonulási létesítmények</v>
      </c>
      <c r="C10" s="24">
        <f>'01-TOP_ÉNGY'!G2</f>
        <v>0</v>
      </c>
      <c r="D10" s="24">
        <f>'01-TOP_ÉNGY'!H2</f>
        <v>0</v>
      </c>
    </row>
    <row r="11" spans="1:4" ht="20.25" customHeight="1" x14ac:dyDescent="0.25">
      <c r="A11" s="20">
        <f>'01-TOP_ÉNGY'!A6</f>
        <v>14</v>
      </c>
      <c r="B11" s="20" t="str">
        <f>'01-TOP_ÉNGY'!B6</f>
        <v>Víztelenítés</v>
      </c>
      <c r="C11" s="24">
        <f>'01-TOP_ÉNGY'!G6</f>
        <v>0</v>
      </c>
      <c r="D11" s="24">
        <f>'01-TOP_ÉNGY'!H6</f>
        <v>0</v>
      </c>
    </row>
    <row r="12" spans="1:4" ht="20.25" customHeight="1" x14ac:dyDescent="0.25">
      <c r="A12" s="20">
        <f>'01-TOP_ÉNGY'!A9</f>
        <v>19</v>
      </c>
      <c r="B12" s="20" t="str">
        <f>'01-TOP_ÉNGY'!B9</f>
        <v>Költségtérítések</v>
      </c>
      <c r="C12" s="24">
        <f>'01-TOP_ÉNGY'!G9</f>
        <v>0</v>
      </c>
      <c r="D12" s="24">
        <f>'01-TOP_ÉNGY'!H9</f>
        <v>0</v>
      </c>
    </row>
    <row r="13" spans="1:4" ht="20.25" customHeight="1" x14ac:dyDescent="0.25">
      <c r="A13" s="20">
        <f>'01-TOP_ÉNGY'!A18</f>
        <v>21</v>
      </c>
      <c r="B13" s="20" t="str">
        <f>'01-TOP_ÉNGY'!B18</f>
        <v>Irtás, föld- és sziklamunka</v>
      </c>
      <c r="C13" s="24">
        <f>'01-TOP_ÉNGY'!G18</f>
        <v>0</v>
      </c>
      <c r="D13" s="24">
        <f>'01-TOP_ÉNGY'!H18</f>
        <v>0</v>
      </c>
    </row>
    <row r="14" spans="1:4" ht="20.25" customHeight="1" x14ac:dyDescent="0.25">
      <c r="A14" s="20">
        <f>'01-TOP_ÉNGY'!A36</f>
        <v>31</v>
      </c>
      <c r="B14" s="20" t="str">
        <f>'01-TOP_ÉNGY'!B36</f>
        <v>Helyszíni beton és vasbeton munkák</v>
      </c>
      <c r="C14" s="24">
        <f>'01-TOP_ÉNGY'!G36</f>
        <v>0</v>
      </c>
      <c r="D14" s="24">
        <f>'01-TOP_ÉNGY'!H36</f>
        <v>0</v>
      </c>
    </row>
    <row r="15" spans="1:4" ht="20.25" customHeight="1" x14ac:dyDescent="0.25">
      <c r="A15" s="20">
        <f>'01-TOP_ÉNGY'!A41</f>
        <v>47</v>
      </c>
      <c r="B15" s="20" t="str">
        <f>'01-TOP_ÉNGY'!B41</f>
        <v>Felületképzés</v>
      </c>
      <c r="C15" s="24">
        <f>'01-TOP_ÉNGY'!G41</f>
        <v>0</v>
      </c>
      <c r="D15" s="24">
        <f>'01-TOP_ÉNGY'!H41</f>
        <v>0</v>
      </c>
    </row>
    <row r="16" spans="1:4" ht="20.25" customHeight="1" x14ac:dyDescent="0.25">
      <c r="A16" s="20">
        <f>'01-TOP_ÉNGY'!A44</f>
        <v>53</v>
      </c>
      <c r="B16" s="20" t="str">
        <f>'01-TOP_ÉNGY'!B44</f>
        <v>Közmű csatornaépítés</v>
      </c>
      <c r="C16" s="24">
        <f>'01-TOP_ÉNGY'!G44</f>
        <v>0</v>
      </c>
      <c r="D16" s="24">
        <f>'01-TOP_ÉNGY'!H44</f>
        <v>0</v>
      </c>
    </row>
    <row r="17" spans="1:4" ht="20.25" customHeight="1" thickBot="1" x14ac:dyDescent="0.3">
      <c r="A17" s="44">
        <f>'01-TOP_ÉNGY'!A52</f>
        <v>68</v>
      </c>
      <c r="B17" s="44" t="str">
        <f>'01-TOP_ÉNGY'!B52</f>
        <v>Előkészítő és egyéb munkák</v>
      </c>
      <c r="C17" s="45">
        <f>'01-TOP_ÉNGY'!G52</f>
        <v>0</v>
      </c>
      <c r="D17" s="45">
        <f>'01-TOP_ÉNGY'!H52</f>
        <v>0</v>
      </c>
    </row>
    <row r="18" spans="1:4" s="42" customFormat="1" ht="21.75" customHeight="1" x14ac:dyDescent="0.3">
      <c r="A18" s="46"/>
      <c r="B18" s="46" t="s">
        <v>33</v>
      </c>
      <c r="C18" s="47">
        <f>SUM(C10:C17)</f>
        <v>0</v>
      </c>
      <c r="D18" s="47">
        <f>SUM(D10:D17)</f>
        <v>0</v>
      </c>
    </row>
    <row r="19" spans="1:4" ht="17.25" x14ac:dyDescent="0.3">
      <c r="B19" s="42" t="s">
        <v>35</v>
      </c>
      <c r="C19" s="50">
        <f>C18+D18</f>
        <v>0</v>
      </c>
      <c r="D19" s="50"/>
    </row>
    <row r="20" spans="1:4" ht="17.25" x14ac:dyDescent="0.3">
      <c r="B20" s="42" t="s">
        <v>34</v>
      </c>
      <c r="C20" s="50">
        <f>C19*0.27</f>
        <v>0</v>
      </c>
      <c r="D20" s="50"/>
    </row>
    <row r="21" spans="1:4" ht="17.25" x14ac:dyDescent="0.3">
      <c r="B21" s="42" t="s">
        <v>36</v>
      </c>
      <c r="C21" s="50">
        <f>C19+C20</f>
        <v>0</v>
      </c>
      <c r="D21" s="50"/>
    </row>
    <row r="24" spans="1:4" ht="17.25" x14ac:dyDescent="0.3">
      <c r="B24" s="42" t="s">
        <v>68</v>
      </c>
    </row>
  </sheetData>
  <mergeCells count="3"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70"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" sqref="I1:I1048576"/>
    </sheetView>
  </sheetViews>
  <sheetFormatPr defaultRowHeight="15" x14ac:dyDescent="0.25"/>
  <cols>
    <col min="1" max="1" width="9.140625" style="34"/>
    <col min="2" max="2" width="59.42578125" customWidth="1"/>
    <col min="3" max="3" width="12.140625" style="4" customWidth="1"/>
    <col min="4" max="4" width="12" style="5" customWidth="1"/>
    <col min="5" max="8" width="29.28515625" style="6" customWidth="1"/>
    <col min="9" max="9" width="13.5703125" style="30" customWidth="1"/>
  </cols>
  <sheetData>
    <row r="1" spans="1:10" s="36" customFormat="1" ht="30" x14ac:dyDescent="0.25">
      <c r="C1" s="37" t="s">
        <v>2</v>
      </c>
      <c r="D1" s="38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40"/>
    </row>
    <row r="2" spans="1:10" s="7" customFormat="1" x14ac:dyDescent="0.25">
      <c r="A2" s="31">
        <v>12</v>
      </c>
      <c r="B2" s="7" t="s">
        <v>0</v>
      </c>
      <c r="C2" s="9"/>
      <c r="D2" s="10"/>
      <c r="E2" s="11"/>
      <c r="F2" s="11"/>
      <c r="G2" s="11">
        <f>SUM(G3:G4)</f>
        <v>0</v>
      </c>
      <c r="H2" s="11">
        <f>SUM(H3:H4)</f>
        <v>0</v>
      </c>
      <c r="I2" s="25"/>
    </row>
    <row r="3" spans="1:10" s="7" customFormat="1" ht="140.25" x14ac:dyDescent="0.25">
      <c r="A3" s="32">
        <v>1</v>
      </c>
      <c r="B3" s="19" t="s">
        <v>43</v>
      </c>
      <c r="C3" s="51">
        <v>25</v>
      </c>
      <c r="D3" s="15" t="s">
        <v>9</v>
      </c>
      <c r="E3" s="16"/>
      <c r="F3" s="16"/>
      <c r="G3" s="16">
        <f>C3*E3</f>
        <v>0</v>
      </c>
      <c r="H3" s="16">
        <f>C3*F3</f>
        <v>0</v>
      </c>
      <c r="I3" s="26"/>
      <c r="J3" s="12"/>
    </row>
    <row r="4" spans="1:10" ht="140.25" x14ac:dyDescent="0.25">
      <c r="A4" s="33">
        <v>2</v>
      </c>
      <c r="B4" s="21" t="s">
        <v>42</v>
      </c>
      <c r="C4" s="52">
        <v>5</v>
      </c>
      <c r="D4" s="23" t="s">
        <v>18</v>
      </c>
      <c r="E4" s="24"/>
      <c r="F4" s="24"/>
      <c r="G4" s="24">
        <f>C4*E4</f>
        <v>0</v>
      </c>
      <c r="H4" s="24">
        <f>C4*F4</f>
        <v>0</v>
      </c>
      <c r="I4" s="27"/>
    </row>
    <row r="5" spans="1:10" ht="9.75" customHeight="1" x14ac:dyDescent="0.25">
      <c r="B5" s="2"/>
      <c r="I5" s="28"/>
    </row>
    <row r="6" spans="1:10" s="7" customFormat="1" x14ac:dyDescent="0.25">
      <c r="A6" s="31">
        <v>14</v>
      </c>
      <c r="B6" s="8" t="s">
        <v>1</v>
      </c>
      <c r="C6" s="9"/>
      <c r="D6" s="10"/>
      <c r="E6" s="11"/>
      <c r="F6" s="11"/>
      <c r="G6" s="11">
        <f>SUM(G7)</f>
        <v>0</v>
      </c>
      <c r="H6" s="11">
        <f>SUM(H7)</f>
        <v>0</v>
      </c>
      <c r="I6" s="29"/>
    </row>
    <row r="7" spans="1:10" ht="141" x14ac:dyDescent="0.25">
      <c r="A7" s="32">
        <v>1</v>
      </c>
      <c r="B7" s="13" t="s">
        <v>19</v>
      </c>
      <c r="C7" s="51">
        <v>360</v>
      </c>
      <c r="D7" s="15" t="s">
        <v>10</v>
      </c>
      <c r="E7" s="16"/>
      <c r="F7" s="16"/>
      <c r="G7" s="16">
        <f t="shared" ref="G7" si="0">C7*E7</f>
        <v>0</v>
      </c>
      <c r="H7" s="16">
        <f t="shared" ref="H7" si="1">C7*F7</f>
        <v>0</v>
      </c>
      <c r="I7" s="26"/>
    </row>
    <row r="8" spans="1:10" x14ac:dyDescent="0.25">
      <c r="B8" s="3"/>
      <c r="I8" s="28"/>
    </row>
    <row r="9" spans="1:10" s="7" customFormat="1" x14ac:dyDescent="0.25">
      <c r="A9" s="31">
        <v>19</v>
      </c>
      <c r="B9" s="8" t="s">
        <v>11</v>
      </c>
      <c r="C9" s="9"/>
      <c r="D9" s="10"/>
      <c r="E9" s="11"/>
      <c r="F9" s="11"/>
      <c r="G9" s="11">
        <f>SUM(G10:G16)</f>
        <v>0</v>
      </c>
      <c r="H9" s="11">
        <f>SUM(H10:H16)</f>
        <v>0</v>
      </c>
      <c r="I9" s="29"/>
    </row>
    <row r="10" spans="1:10" ht="153.75" x14ac:dyDescent="0.25">
      <c r="A10" s="32">
        <v>2</v>
      </c>
      <c r="B10" s="13" t="s">
        <v>44</v>
      </c>
      <c r="C10" s="51">
        <f>15750-C11</f>
        <v>6250</v>
      </c>
      <c r="D10" s="15" t="s">
        <v>8</v>
      </c>
      <c r="E10" s="16"/>
      <c r="F10" s="16"/>
      <c r="G10" s="16">
        <f t="shared" ref="G10:G13" si="2">C10*E10</f>
        <v>0</v>
      </c>
      <c r="H10" s="16">
        <f t="shared" ref="H10:H13" si="3">C10*F10</f>
        <v>0</v>
      </c>
    </row>
    <row r="11" spans="1:10" ht="153.75" x14ac:dyDescent="0.25">
      <c r="A11" s="32">
        <v>3</v>
      </c>
      <c r="B11" s="13" t="s">
        <v>45</v>
      </c>
      <c r="C11" s="51">
        <v>9500</v>
      </c>
      <c r="D11" s="15" t="s">
        <v>8</v>
      </c>
      <c r="E11" s="16"/>
      <c r="F11" s="16"/>
      <c r="G11" s="16">
        <f t="shared" si="2"/>
        <v>0</v>
      </c>
      <c r="H11" s="16">
        <f t="shared" si="3"/>
        <v>0</v>
      </c>
    </row>
    <row r="12" spans="1:10" ht="153.75" x14ac:dyDescent="0.25">
      <c r="A12" s="32">
        <v>4</v>
      </c>
      <c r="B12" s="13" t="s">
        <v>20</v>
      </c>
      <c r="C12" s="51">
        <v>450</v>
      </c>
      <c r="D12" s="15" t="s">
        <v>14</v>
      </c>
      <c r="E12" s="16"/>
      <c r="F12" s="16"/>
      <c r="G12" s="16">
        <f t="shared" si="2"/>
        <v>0</v>
      </c>
      <c r="H12" s="16">
        <f t="shared" si="3"/>
        <v>0</v>
      </c>
    </row>
    <row r="13" spans="1:10" ht="141" x14ac:dyDescent="0.25">
      <c r="A13" s="32">
        <v>5</v>
      </c>
      <c r="B13" s="13" t="s">
        <v>41</v>
      </c>
      <c r="C13" s="51">
        <v>12</v>
      </c>
      <c r="D13" s="15" t="s">
        <v>9</v>
      </c>
      <c r="E13" s="16"/>
      <c r="F13" s="16"/>
      <c r="G13" s="16">
        <f t="shared" si="2"/>
        <v>0</v>
      </c>
      <c r="H13" s="16">
        <f t="shared" si="3"/>
        <v>0</v>
      </c>
    </row>
    <row r="14" spans="1:10" ht="128.25" x14ac:dyDescent="0.25">
      <c r="A14" s="32">
        <v>8</v>
      </c>
      <c r="B14" s="13" t="s">
        <v>61</v>
      </c>
      <c r="C14" s="14">
        <v>1</v>
      </c>
      <c r="D14" s="15" t="s">
        <v>9</v>
      </c>
      <c r="E14" s="16"/>
      <c r="F14" s="16"/>
      <c r="G14" s="16">
        <f t="shared" ref="G14:G16" si="4">C14*E14</f>
        <v>0</v>
      </c>
      <c r="H14" s="16">
        <f t="shared" ref="H14:H16" si="5">C14*F14</f>
        <v>0</v>
      </c>
    </row>
    <row r="15" spans="1:10" ht="141" x14ac:dyDescent="0.25">
      <c r="A15" s="32">
        <v>9</v>
      </c>
      <c r="B15" s="13" t="s">
        <v>46</v>
      </c>
      <c r="C15" s="14">
        <v>1</v>
      </c>
      <c r="D15" s="15" t="s">
        <v>9</v>
      </c>
      <c r="E15" s="16"/>
      <c r="F15" s="16"/>
      <c r="G15" s="16">
        <f t="shared" si="4"/>
        <v>0</v>
      </c>
      <c r="H15" s="16">
        <f t="shared" si="5"/>
        <v>0</v>
      </c>
    </row>
    <row r="16" spans="1:10" ht="141" x14ac:dyDescent="0.25">
      <c r="A16" s="32">
        <v>10</v>
      </c>
      <c r="B16" s="13" t="s">
        <v>47</v>
      </c>
      <c r="C16" s="14">
        <v>1</v>
      </c>
      <c r="D16" s="15" t="s">
        <v>9</v>
      </c>
      <c r="E16" s="16"/>
      <c r="F16" s="16"/>
      <c r="G16" s="16">
        <f t="shared" si="4"/>
        <v>0</v>
      </c>
      <c r="H16" s="16">
        <f t="shared" si="5"/>
        <v>0</v>
      </c>
    </row>
    <row r="17" spans="1:9" ht="15.75" x14ac:dyDescent="0.25">
      <c r="A17" s="35"/>
      <c r="B17" s="1"/>
    </row>
    <row r="18" spans="1:9" s="7" customFormat="1" x14ac:dyDescent="0.25">
      <c r="A18" s="31">
        <v>21</v>
      </c>
      <c r="B18" s="8" t="s">
        <v>12</v>
      </c>
      <c r="C18" s="9"/>
      <c r="D18" s="10"/>
      <c r="E18" s="11"/>
      <c r="F18" s="11"/>
      <c r="G18" s="11">
        <f>SUM(G19:G33)</f>
        <v>0</v>
      </c>
      <c r="H18" s="11">
        <f>SUM(H19:H34)</f>
        <v>0</v>
      </c>
      <c r="I18" s="29"/>
    </row>
    <row r="19" spans="1:9" ht="153" x14ac:dyDescent="0.25">
      <c r="A19" s="33">
        <v>1</v>
      </c>
      <c r="B19" s="21" t="s">
        <v>48</v>
      </c>
      <c r="C19" s="52">
        <v>150</v>
      </c>
      <c r="D19" s="23" t="s">
        <v>9</v>
      </c>
      <c r="E19" s="24"/>
      <c r="F19" s="24"/>
      <c r="G19" s="24">
        <f t="shared" ref="G19:G33" si="6">C19*E19</f>
        <v>0</v>
      </c>
      <c r="H19" s="24">
        <f t="shared" ref="H19:H33" si="7">C19*F19</f>
        <v>0</v>
      </c>
      <c r="I19" s="27"/>
    </row>
    <row r="20" spans="1:9" ht="153" x14ac:dyDescent="0.25">
      <c r="A20" s="33">
        <v>2</v>
      </c>
      <c r="B20" s="21" t="s">
        <v>49</v>
      </c>
      <c r="C20" s="52">
        <v>47</v>
      </c>
      <c r="D20" s="23" t="s">
        <v>9</v>
      </c>
      <c r="E20" s="24"/>
      <c r="F20" s="24"/>
      <c r="G20" s="24">
        <f t="shared" si="6"/>
        <v>0</v>
      </c>
      <c r="H20" s="24">
        <f t="shared" si="7"/>
        <v>0</v>
      </c>
      <c r="I20" s="27"/>
    </row>
    <row r="21" spans="1:9" ht="127.5" x14ac:dyDescent="0.25">
      <c r="A21" s="33">
        <v>3</v>
      </c>
      <c r="B21" s="21" t="s">
        <v>50</v>
      </c>
      <c r="C21" s="52">
        <v>3900</v>
      </c>
      <c r="D21" s="23" t="s">
        <v>8</v>
      </c>
      <c r="E21" s="24"/>
      <c r="F21" s="24"/>
      <c r="G21" s="24">
        <f t="shared" si="6"/>
        <v>0</v>
      </c>
      <c r="H21" s="24">
        <f t="shared" si="7"/>
        <v>0</v>
      </c>
      <c r="I21" s="27"/>
    </row>
    <row r="22" spans="1:9" ht="127.5" x14ac:dyDescent="0.25">
      <c r="A22" s="33">
        <v>4</v>
      </c>
      <c r="B22" s="21" t="s">
        <v>51</v>
      </c>
      <c r="C22" s="52">
        <v>500</v>
      </c>
      <c r="D22" s="23" t="s">
        <v>8</v>
      </c>
      <c r="E22" s="24"/>
      <c r="F22" s="24"/>
      <c r="G22" s="24">
        <f t="shared" si="6"/>
        <v>0</v>
      </c>
      <c r="H22" s="24">
        <f t="shared" si="7"/>
        <v>0</v>
      </c>
      <c r="I22" s="27"/>
    </row>
    <row r="23" spans="1:9" ht="153" x14ac:dyDescent="0.25">
      <c r="A23" s="33">
        <v>6</v>
      </c>
      <c r="B23" s="21" t="s">
        <v>52</v>
      </c>
      <c r="C23" s="53">
        <v>2800</v>
      </c>
      <c r="D23" s="23" t="s">
        <v>8</v>
      </c>
      <c r="E23" s="24"/>
      <c r="F23" s="24"/>
      <c r="G23" s="24">
        <f t="shared" si="6"/>
        <v>0</v>
      </c>
      <c r="H23" s="24">
        <f t="shared" si="7"/>
        <v>0</v>
      </c>
      <c r="I23" s="27"/>
    </row>
    <row r="24" spans="1:9" ht="133.5" customHeight="1" x14ac:dyDescent="0.25">
      <c r="A24" s="33">
        <v>9</v>
      </c>
      <c r="B24" s="21" t="s">
        <v>53</v>
      </c>
      <c r="C24" s="52">
        <v>19144</v>
      </c>
      <c r="D24" s="23" t="s">
        <v>8</v>
      </c>
      <c r="E24" s="24"/>
      <c r="F24" s="24"/>
      <c r="G24" s="24">
        <f t="shared" si="6"/>
        <v>0</v>
      </c>
      <c r="H24" s="24">
        <f t="shared" si="7"/>
        <v>0</v>
      </c>
      <c r="I24" s="27"/>
    </row>
    <row r="25" spans="1:9" ht="140.25" x14ac:dyDescent="0.25">
      <c r="A25" s="33">
        <v>12</v>
      </c>
      <c r="B25" s="21" t="s">
        <v>54</v>
      </c>
      <c r="C25" s="52">
        <v>15</v>
      </c>
      <c r="D25" s="23" t="s">
        <v>14</v>
      </c>
      <c r="E25" s="24"/>
      <c r="F25" s="24"/>
      <c r="G25" s="24">
        <f t="shared" si="6"/>
        <v>0</v>
      </c>
      <c r="H25" s="24">
        <f t="shared" si="7"/>
        <v>0</v>
      </c>
      <c r="I25" s="27"/>
    </row>
    <row r="26" spans="1:9" ht="140.25" x14ac:dyDescent="0.25">
      <c r="A26" s="33">
        <v>15</v>
      </c>
      <c r="B26" s="21" t="s">
        <v>55</v>
      </c>
      <c r="C26" s="52">
        <v>22100</v>
      </c>
      <c r="D26" s="23" t="s">
        <v>8</v>
      </c>
      <c r="E26" s="24"/>
      <c r="F26" s="24"/>
      <c r="G26" s="24">
        <f t="shared" si="6"/>
        <v>0</v>
      </c>
      <c r="H26" s="24">
        <f t="shared" si="7"/>
        <v>0</v>
      </c>
      <c r="I26" s="27"/>
    </row>
    <row r="27" spans="1:9" ht="140.25" x14ac:dyDescent="0.25">
      <c r="A27" s="33">
        <v>17</v>
      </c>
      <c r="B27" s="21" t="s">
        <v>56</v>
      </c>
      <c r="C27" s="52">
        <v>388</v>
      </c>
      <c r="D27" s="23" t="s">
        <v>14</v>
      </c>
      <c r="E27" s="24"/>
      <c r="F27" s="24"/>
      <c r="G27" s="24">
        <f t="shared" si="6"/>
        <v>0</v>
      </c>
      <c r="H27" s="24">
        <f t="shared" si="7"/>
        <v>0</v>
      </c>
      <c r="I27" s="27"/>
    </row>
    <row r="28" spans="1:9" ht="140.25" x14ac:dyDescent="0.25">
      <c r="A28" s="33">
        <v>20</v>
      </c>
      <c r="B28" s="21" t="s">
        <v>57</v>
      </c>
      <c r="C28" s="52">
        <v>6</v>
      </c>
      <c r="D28" s="23" t="s">
        <v>9</v>
      </c>
      <c r="E28" s="24"/>
      <c r="F28" s="24"/>
      <c r="G28" s="24">
        <f t="shared" si="6"/>
        <v>0</v>
      </c>
      <c r="H28" s="24">
        <f t="shared" si="7"/>
        <v>0</v>
      </c>
      <c r="I28" s="27"/>
    </row>
    <row r="29" spans="1:9" ht="153" x14ac:dyDescent="0.25">
      <c r="A29" s="33">
        <v>21</v>
      </c>
      <c r="B29" s="21" t="s">
        <v>58</v>
      </c>
      <c r="C29" s="52">
        <v>8</v>
      </c>
      <c r="D29" s="23" t="s">
        <v>9</v>
      </c>
      <c r="E29" s="24"/>
      <c r="F29" s="24"/>
      <c r="G29" s="24">
        <f t="shared" si="6"/>
        <v>0</v>
      </c>
      <c r="H29" s="24">
        <f t="shared" si="7"/>
        <v>0</v>
      </c>
      <c r="I29" s="27"/>
    </row>
    <row r="30" spans="1:9" ht="140.25" x14ac:dyDescent="0.25">
      <c r="A30" s="33">
        <v>22</v>
      </c>
      <c r="B30" s="21" t="s">
        <v>59</v>
      </c>
      <c r="C30" s="55">
        <v>11255</v>
      </c>
      <c r="D30" s="23" t="s">
        <v>14</v>
      </c>
      <c r="E30" s="24"/>
      <c r="F30" s="24"/>
      <c r="G30" s="24">
        <f t="shared" si="6"/>
        <v>0</v>
      </c>
      <c r="H30" s="24">
        <f t="shared" si="7"/>
        <v>0</v>
      </c>
      <c r="I30" s="27"/>
    </row>
    <row r="31" spans="1:9" ht="140.25" x14ac:dyDescent="0.25">
      <c r="A31" s="33">
        <v>23</v>
      </c>
      <c r="B31" s="21" t="s">
        <v>60</v>
      </c>
      <c r="C31" s="56">
        <v>11255</v>
      </c>
      <c r="D31" s="23" t="s">
        <v>14</v>
      </c>
      <c r="E31" s="24"/>
      <c r="F31" s="24"/>
      <c r="G31" s="24">
        <f t="shared" si="6"/>
        <v>0</v>
      </c>
      <c r="H31" s="24">
        <f t="shared" si="7"/>
        <v>0</v>
      </c>
      <c r="I31" s="27"/>
    </row>
    <row r="32" spans="1:9" ht="165.75" x14ac:dyDescent="0.25">
      <c r="A32" s="33">
        <v>24</v>
      </c>
      <c r="B32" s="21" t="s">
        <v>64</v>
      </c>
      <c r="C32" s="52">
        <v>12</v>
      </c>
      <c r="D32" s="23" t="s">
        <v>14</v>
      </c>
      <c r="E32" s="24"/>
      <c r="F32" s="24"/>
      <c r="G32" s="24">
        <f t="shared" si="6"/>
        <v>0</v>
      </c>
      <c r="H32" s="24">
        <f t="shared" si="7"/>
        <v>0</v>
      </c>
      <c r="I32" s="27"/>
    </row>
    <row r="33" spans="1:9" ht="140.25" x14ac:dyDescent="0.25">
      <c r="A33" s="33">
        <v>26</v>
      </c>
      <c r="B33" s="21" t="s">
        <v>62</v>
      </c>
      <c r="C33" s="22">
        <f>C27/12</f>
        <v>32.333333333333336</v>
      </c>
      <c r="D33" s="23" t="s">
        <v>9</v>
      </c>
      <c r="E33" s="24"/>
      <c r="F33" s="24"/>
      <c r="G33" s="24">
        <f t="shared" si="6"/>
        <v>0</v>
      </c>
      <c r="H33" s="24">
        <f t="shared" si="7"/>
        <v>0</v>
      </c>
      <c r="I33" s="27"/>
    </row>
    <row r="34" spans="1:9" ht="114.75" x14ac:dyDescent="0.25">
      <c r="A34" s="33">
        <v>27</v>
      </c>
      <c r="B34" s="21" t="s">
        <v>63</v>
      </c>
      <c r="C34" s="22">
        <f>C30</f>
        <v>11255</v>
      </c>
      <c r="D34" s="23" t="s">
        <v>14</v>
      </c>
      <c r="E34" s="24"/>
      <c r="F34" s="24"/>
      <c r="G34" s="24">
        <f t="shared" ref="G34" si="8">C34*E34</f>
        <v>0</v>
      </c>
      <c r="H34" s="24">
        <f t="shared" ref="H34" si="9">C34*F34</f>
        <v>0</v>
      </c>
      <c r="I34" s="54"/>
    </row>
    <row r="36" spans="1:9" s="7" customFormat="1" x14ac:dyDescent="0.25">
      <c r="A36" s="31">
        <v>31</v>
      </c>
      <c r="B36" s="7" t="s">
        <v>13</v>
      </c>
      <c r="C36" s="9"/>
      <c r="D36" s="10"/>
      <c r="E36" s="11"/>
      <c r="F36" s="11"/>
      <c r="G36" s="11">
        <f>SUM(G37:G39)</f>
        <v>0</v>
      </c>
      <c r="H36" s="11">
        <f>SUM(H37:H39)</f>
        <v>0</v>
      </c>
      <c r="I36" s="25"/>
    </row>
    <row r="37" spans="1:9" ht="140.25" x14ac:dyDescent="0.25">
      <c r="A37" s="33">
        <v>1</v>
      </c>
      <c r="B37" s="21" t="s">
        <v>23</v>
      </c>
      <c r="C37" s="22">
        <v>4.2</v>
      </c>
      <c r="D37" s="23" t="s">
        <v>14</v>
      </c>
      <c r="E37" s="24"/>
      <c r="F37" s="24"/>
      <c r="G37" s="24">
        <f>C37*E37</f>
        <v>0</v>
      </c>
      <c r="H37" s="24">
        <f>C37*F37</f>
        <v>0</v>
      </c>
      <c r="I37" s="27"/>
    </row>
    <row r="38" spans="1:9" ht="178.5" x14ac:dyDescent="0.25">
      <c r="A38" s="33">
        <v>3</v>
      </c>
      <c r="B38" s="21" t="s">
        <v>24</v>
      </c>
      <c r="C38" s="22">
        <v>1</v>
      </c>
      <c r="D38" s="23" t="s">
        <v>21</v>
      </c>
      <c r="E38" s="24"/>
      <c r="F38" s="24"/>
      <c r="G38" s="24">
        <f t="shared" ref="G38:G50" si="10">C38*E38</f>
        <v>0</v>
      </c>
      <c r="H38" s="24">
        <f t="shared" ref="H38:H50" si="11">C38*F38</f>
        <v>0</v>
      </c>
      <c r="I38" s="27"/>
    </row>
    <row r="39" spans="1:9" ht="153" x14ac:dyDescent="0.25">
      <c r="A39" s="33">
        <v>4</v>
      </c>
      <c r="B39" s="21" t="s">
        <v>22</v>
      </c>
      <c r="C39" s="22">
        <v>21</v>
      </c>
      <c r="D39" s="23" t="s">
        <v>14</v>
      </c>
      <c r="E39" s="24"/>
      <c r="F39" s="24"/>
      <c r="G39" s="24">
        <f t="shared" si="10"/>
        <v>0</v>
      </c>
      <c r="H39" s="24">
        <f t="shared" si="11"/>
        <v>0</v>
      </c>
      <c r="I39" s="27"/>
    </row>
    <row r="41" spans="1:9" s="7" customFormat="1" x14ac:dyDescent="0.25">
      <c r="A41" s="31">
        <v>47</v>
      </c>
      <c r="B41" s="7" t="s">
        <v>15</v>
      </c>
      <c r="C41" s="9"/>
      <c r="D41" s="10"/>
      <c r="E41" s="11"/>
      <c r="F41" s="11"/>
      <c r="G41" s="11">
        <f t="shared" si="10"/>
        <v>0</v>
      </c>
      <c r="H41" s="11">
        <f t="shared" si="11"/>
        <v>0</v>
      </c>
      <c r="I41" s="25"/>
    </row>
    <row r="42" spans="1:9" ht="216.75" x14ac:dyDescent="0.25">
      <c r="A42" s="33">
        <v>1</v>
      </c>
      <c r="B42" s="21" t="s">
        <v>27</v>
      </c>
      <c r="C42" s="22">
        <v>250</v>
      </c>
      <c r="D42" s="23" t="s">
        <v>8</v>
      </c>
      <c r="E42" s="24"/>
      <c r="F42" s="24"/>
      <c r="G42" s="24">
        <f t="shared" si="10"/>
        <v>0</v>
      </c>
      <c r="H42" s="24">
        <f t="shared" si="11"/>
        <v>0</v>
      </c>
      <c r="I42" s="27"/>
    </row>
    <row r="44" spans="1:9" s="7" customFormat="1" x14ac:dyDescent="0.25">
      <c r="A44" s="31">
        <v>53</v>
      </c>
      <c r="B44" s="7" t="s">
        <v>16</v>
      </c>
      <c r="C44" s="9"/>
      <c r="D44" s="10"/>
      <c r="E44" s="11"/>
      <c r="F44" s="11"/>
      <c r="G44" s="11">
        <f>SUM(G45:G50)</f>
        <v>0</v>
      </c>
      <c r="H44" s="11">
        <f t="shared" ref="H44" si="12">SUM(H45:H50)</f>
        <v>0</v>
      </c>
      <c r="I44" s="11"/>
    </row>
    <row r="45" spans="1:9" ht="140.25" x14ac:dyDescent="0.25">
      <c r="A45" s="33">
        <v>1</v>
      </c>
      <c r="B45" s="21" t="s">
        <v>26</v>
      </c>
      <c r="C45" s="22">
        <v>10</v>
      </c>
      <c r="D45" s="23" t="s">
        <v>25</v>
      </c>
      <c r="E45" s="24"/>
      <c r="F45" s="24"/>
      <c r="G45" s="24">
        <f t="shared" si="10"/>
        <v>0</v>
      </c>
      <c r="H45" s="24">
        <f t="shared" si="11"/>
        <v>0</v>
      </c>
      <c r="I45" s="27"/>
    </row>
    <row r="46" spans="1:9" ht="165.75" x14ac:dyDescent="0.25">
      <c r="A46" s="33">
        <v>2</v>
      </c>
      <c r="B46" s="21" t="s">
        <v>28</v>
      </c>
      <c r="C46" s="22">
        <v>10</v>
      </c>
      <c r="D46" s="23" t="s">
        <v>25</v>
      </c>
      <c r="E46" s="24"/>
      <c r="F46" s="24"/>
      <c r="G46" s="24">
        <f t="shared" si="10"/>
        <v>0</v>
      </c>
      <c r="H46" s="24">
        <f t="shared" si="11"/>
        <v>0</v>
      </c>
      <c r="I46" s="27"/>
    </row>
    <row r="47" spans="1:9" ht="127.5" x14ac:dyDescent="0.25">
      <c r="A47" s="33">
        <v>3</v>
      </c>
      <c r="B47" s="21" t="s">
        <v>65</v>
      </c>
      <c r="C47" s="22">
        <v>42</v>
      </c>
      <c r="D47" s="23" t="s">
        <v>9</v>
      </c>
      <c r="E47" s="24"/>
      <c r="F47" s="24"/>
      <c r="G47" s="24">
        <f t="shared" si="10"/>
        <v>0</v>
      </c>
      <c r="H47" s="24">
        <f t="shared" si="11"/>
        <v>0</v>
      </c>
      <c r="I47" s="27"/>
    </row>
    <row r="48" spans="1:9" ht="165.75" x14ac:dyDescent="0.25">
      <c r="A48" s="33">
        <v>4</v>
      </c>
      <c r="B48" s="21" t="s">
        <v>66</v>
      </c>
      <c r="C48" s="22">
        <v>44</v>
      </c>
      <c r="D48" s="23" t="s">
        <v>14</v>
      </c>
      <c r="E48" s="24"/>
      <c r="F48" s="24"/>
      <c r="G48" s="24">
        <f t="shared" si="10"/>
        <v>0</v>
      </c>
      <c r="H48" s="24">
        <f t="shared" si="11"/>
        <v>0</v>
      </c>
      <c r="I48" s="27"/>
    </row>
    <row r="49" spans="1:9" ht="178.5" x14ac:dyDescent="0.25">
      <c r="A49" s="33">
        <v>5</v>
      </c>
      <c r="B49" s="21" t="s">
        <v>67</v>
      </c>
      <c r="C49" s="22">
        <v>440</v>
      </c>
      <c r="D49" s="23" t="s">
        <v>8</v>
      </c>
      <c r="E49" s="24"/>
      <c r="F49" s="24"/>
      <c r="G49" s="24">
        <f t="shared" si="10"/>
        <v>0</v>
      </c>
      <c r="H49" s="24">
        <f t="shared" si="11"/>
        <v>0</v>
      </c>
      <c r="I49" s="27"/>
    </row>
    <row r="50" spans="1:9" ht="165.75" x14ac:dyDescent="0.25">
      <c r="A50" s="33">
        <v>6</v>
      </c>
      <c r="B50" s="21" t="s">
        <v>29</v>
      </c>
      <c r="C50" s="22">
        <v>440</v>
      </c>
      <c r="D50" s="23" t="s">
        <v>25</v>
      </c>
      <c r="E50" s="24"/>
      <c r="F50" s="24"/>
      <c r="G50" s="24">
        <f t="shared" si="10"/>
        <v>0</v>
      </c>
      <c r="H50" s="24">
        <f t="shared" si="11"/>
        <v>0</v>
      </c>
      <c r="I50" s="27"/>
    </row>
    <row r="52" spans="1:9" s="7" customFormat="1" x14ac:dyDescent="0.25">
      <c r="A52" s="31">
        <v>68</v>
      </c>
      <c r="B52" s="7" t="s">
        <v>17</v>
      </c>
      <c r="C52" s="9"/>
      <c r="D52" s="10"/>
      <c r="E52" s="11"/>
      <c r="F52" s="11"/>
      <c r="G52" s="11">
        <f>SUM(G53:G55)</f>
        <v>0</v>
      </c>
      <c r="H52" s="11">
        <f>SUM(H53:H55)</f>
        <v>0</v>
      </c>
      <c r="I52" s="25"/>
    </row>
    <row r="53" spans="1:9" ht="140.25" x14ac:dyDescent="0.25">
      <c r="A53" s="33">
        <v>1</v>
      </c>
      <c r="B53" s="21" t="s">
        <v>30</v>
      </c>
      <c r="C53" s="22">
        <v>35</v>
      </c>
      <c r="D53" s="23" t="s">
        <v>25</v>
      </c>
      <c r="E53" s="24"/>
      <c r="F53" s="24"/>
      <c r="G53" s="24">
        <f t="shared" ref="G53" si="13">C53*E53</f>
        <v>0</v>
      </c>
      <c r="H53" s="24">
        <f t="shared" ref="H53" si="14">C53*F53</f>
        <v>0</v>
      </c>
      <c r="I53" s="27"/>
    </row>
    <row r="54" spans="1:9" ht="153" x14ac:dyDescent="0.25">
      <c r="A54" s="33">
        <v>2</v>
      </c>
      <c r="B54" s="21" t="s">
        <v>31</v>
      </c>
      <c r="C54" s="22">
        <v>60</v>
      </c>
      <c r="D54" s="23" t="s">
        <v>25</v>
      </c>
      <c r="E54" s="24"/>
      <c r="F54" s="24"/>
      <c r="G54" s="24">
        <f t="shared" ref="G54" si="15">C54*E54</f>
        <v>0</v>
      </c>
      <c r="H54" s="24">
        <f t="shared" ref="H54" si="16">C54*F54</f>
        <v>0</v>
      </c>
      <c r="I54" s="2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5" manualBreakCount="5">
    <brk id="8" max="7" man="1"/>
    <brk id="17" max="7" man="1"/>
    <brk id="28" max="7" man="1"/>
    <brk id="35" max="7" man="1"/>
    <brk id="4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00-TOP_ÉNGY</vt:lpstr>
      <vt:lpstr>01-TOP_ÉNGY</vt:lpstr>
      <vt:lpstr>'01-TOP_ÉNGY'!Nyomtatási_cím</vt:lpstr>
      <vt:lpstr>'01-TOP_ÉNGY'!Nyomtatási_terület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TT-2</dc:creator>
  <cp:lastModifiedBy>x</cp:lastModifiedBy>
  <cp:lastPrinted>2021-01-26T09:38:21Z</cp:lastPrinted>
  <dcterms:created xsi:type="dcterms:W3CDTF">2021-01-25T13:55:48Z</dcterms:created>
  <dcterms:modified xsi:type="dcterms:W3CDTF">2021-01-27T11:33:29Z</dcterms:modified>
</cp:coreProperties>
</file>